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БОТАААА\2021 ГОД\Баланс Росреетр 01.01.2021\"/>
    </mc:Choice>
  </mc:AlternateContent>
  <xr:revisionPtr revIDLastSave="0" documentId="13_ncr:1_{64B6CB15-D889-4907-AD74-58143BF9F0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Усть-Лабинское гп на 2022 г" sheetId="1" r:id="rId1"/>
  </sheets>
  <definedNames>
    <definedName name="_xlnm.Print_Area" localSheetId="0">'Усть-Лабинское гп на 2022 г'!$A$1:$M$60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" l="1"/>
  <c r="D28" i="1"/>
  <c r="D29" i="1"/>
  <c r="D31" i="1"/>
  <c r="D32" i="1"/>
  <c r="D33" i="1"/>
  <c r="D34" i="1"/>
  <c r="D35" i="1"/>
  <c r="D36" i="1"/>
  <c r="D37" i="1"/>
  <c r="D38" i="1"/>
  <c r="D3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49" i="1"/>
  <c r="D50" i="1"/>
  <c r="D48" i="1"/>
  <c r="D41" i="1"/>
  <c r="D42" i="1"/>
  <c r="D43" i="1"/>
  <c r="D44" i="1"/>
  <c r="D45" i="1"/>
  <c r="D46" i="1"/>
  <c r="D47" i="1"/>
  <c r="H40" i="1"/>
  <c r="G40" i="1"/>
  <c r="G30" i="1"/>
  <c r="G27" i="1" s="1"/>
  <c r="H30" i="1"/>
  <c r="H27" i="1" s="1"/>
  <c r="L5" i="1"/>
  <c r="G9" i="1"/>
  <c r="H9" i="1"/>
  <c r="H5" i="1"/>
  <c r="G5" i="1"/>
  <c r="F5" i="1"/>
  <c r="E5" i="1"/>
  <c r="D8" i="1"/>
  <c r="D7" i="1"/>
  <c r="D6" i="1"/>
  <c r="K49" i="1"/>
  <c r="M49" i="1" s="1"/>
  <c r="K50" i="1"/>
  <c r="M50" i="1" s="1"/>
  <c r="K7" i="1"/>
  <c r="M7" i="1" s="1"/>
  <c r="K8" i="1"/>
  <c r="M8" i="1" s="1"/>
  <c r="E9" i="1"/>
  <c r="F40" i="1"/>
  <c r="L40" i="1"/>
  <c r="E40" i="1"/>
  <c r="F30" i="1"/>
  <c r="F27" i="1" s="1"/>
  <c r="L30" i="1"/>
  <c r="L27" i="1" s="1"/>
  <c r="F9" i="1"/>
  <c r="K6" i="1"/>
  <c r="K10" i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8" i="1"/>
  <c r="M28" i="1" s="1"/>
  <c r="K29" i="1"/>
  <c r="M29" i="1" s="1"/>
  <c r="K31" i="1"/>
  <c r="M31" i="1" s="1"/>
  <c r="K32" i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1" i="1"/>
  <c r="M41" i="1" s="1"/>
  <c r="K42" i="1"/>
  <c r="M42" i="1" s="1"/>
  <c r="K43" i="1"/>
  <c r="M43" i="1" s="1"/>
  <c r="K44" i="1"/>
  <c r="K45" i="1" s="1"/>
  <c r="M45" i="1" s="1"/>
  <c r="K46" i="1"/>
  <c r="M46" i="1" s="1"/>
  <c r="K47" i="1"/>
  <c r="M47" i="1" s="1"/>
  <c r="K48" i="1"/>
  <c r="M48" i="1" s="1"/>
  <c r="M6" i="1" l="1"/>
  <c r="K5" i="1"/>
  <c r="M44" i="1"/>
  <c r="M40" i="1" s="1"/>
  <c r="D40" i="1"/>
  <c r="D30" i="1"/>
  <c r="K30" i="1"/>
  <c r="K27" i="1" s="1"/>
  <c r="L51" i="1"/>
  <c r="G51" i="1"/>
  <c r="K9" i="1"/>
  <c r="H51" i="1"/>
  <c r="D5" i="1"/>
  <c r="E27" i="1"/>
  <c r="D27" i="1" s="1"/>
  <c r="K40" i="1"/>
  <c r="M32" i="1"/>
  <c r="M30" i="1" s="1"/>
  <c r="M27" i="1" s="1"/>
  <c r="M10" i="1"/>
  <c r="M9" i="1" s="1"/>
  <c r="F51" i="1"/>
  <c r="D9" i="1"/>
  <c r="M5" i="1"/>
  <c r="K51" i="1" l="1"/>
  <c r="M51" i="1"/>
  <c r="E51" i="1"/>
  <c r="D51" i="1" s="1"/>
</calcChain>
</file>

<file path=xl/sharedStrings.xml><?xml version="1.0" encoding="utf-8"?>
<sst xmlns="http://schemas.openxmlformats.org/spreadsheetml/2006/main" count="115" uniqueCount="115">
  <si>
    <t>Усть-Лабинское г/п Усть-Лабинского района</t>
  </si>
  <si>
    <t>п/п</t>
  </si>
  <si>
    <t>Категория земли</t>
  </si>
  <si>
    <t>Площадь, га</t>
  </si>
  <si>
    <t>УПКСЗ</t>
  </si>
  <si>
    <t>Ставка земельного налога,%</t>
  </si>
  <si>
    <t>Сумма земельного налога всего, тыс. руб.</t>
  </si>
  <si>
    <t>Сумма налоговых льгот, тыс. руб.</t>
  </si>
  <si>
    <t>Сумма земельного налога за вычетом налоговых льгот, тыс. руб.</t>
  </si>
  <si>
    <t>Всего,                         в том числе:</t>
  </si>
  <si>
    <t>1</t>
  </si>
  <si>
    <t>Земли сельскохозяйственного назначения, в том числе:</t>
  </si>
  <si>
    <t>1.1</t>
  </si>
  <si>
    <t>фонд перераспределения земель</t>
  </si>
  <si>
    <t>2</t>
  </si>
  <si>
    <t>Земли населенных пунктов, в том числе: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</si>
  <si>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</si>
  <si>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</si>
  <si>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</si>
  <si>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</si>
  <si>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</si>
  <si>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</si>
  <si>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</si>
  <si>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</si>
  <si>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</si>
  <si>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</si>
  <si>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</si>
  <si>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</si>
  <si>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</si>
  <si>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</si>
  <si>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</si>
  <si>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</si>
  <si>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</si>
  <si>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3</t>
  </si>
  <si>
    <t>3.1</t>
  </si>
  <si>
    <t>Земли промышленности</t>
  </si>
  <si>
    <t>3.2</t>
  </si>
  <si>
    <t>Земли энергетики</t>
  </si>
  <si>
    <t>3.3</t>
  </si>
  <si>
    <t>Земли транспорта, в том числе:</t>
  </si>
  <si>
    <t>3.3.1</t>
  </si>
  <si>
    <t>железнодорожного</t>
  </si>
  <si>
    <t>3.3.2</t>
  </si>
  <si>
    <t>автомобильного</t>
  </si>
  <si>
    <t>3.3.3</t>
  </si>
  <si>
    <t>морского, внутреннего водного</t>
  </si>
  <si>
    <t>3.3.4</t>
  </si>
  <si>
    <t>воздушного</t>
  </si>
  <si>
    <t>3.3.5</t>
  </si>
  <si>
    <t>трубопроводного</t>
  </si>
  <si>
    <t>3.4</t>
  </si>
  <si>
    <t>Земли связи, радиовещания, телевидения, информатики</t>
  </si>
  <si>
    <t>3.5</t>
  </si>
  <si>
    <t>Земли для обеспечения космической деятельности</t>
  </si>
  <si>
    <t>3.6</t>
  </si>
  <si>
    <t>Земли обороны и безопасности</t>
  </si>
  <si>
    <t>3.7</t>
  </si>
  <si>
    <t>Земли иного специального назначения</t>
  </si>
  <si>
    <t>4</t>
  </si>
  <si>
    <t>Земли особо охраняемых территорий и объектов</t>
  </si>
  <si>
    <t>4.1</t>
  </si>
  <si>
    <t>4.1.1</t>
  </si>
  <si>
    <t>Земли лечебно-оздоровительных местностей и курортов</t>
  </si>
  <si>
    <t>4.2</t>
  </si>
  <si>
    <t>Земли рекреационного назначения</t>
  </si>
  <si>
    <t>4.3</t>
  </si>
  <si>
    <t>Земли историко-культурного назначения</t>
  </si>
  <si>
    <t>5</t>
  </si>
  <si>
    <t>Земли лесного фонда</t>
  </si>
  <si>
    <t>6</t>
  </si>
  <si>
    <t>Земли водного фонда</t>
  </si>
  <si>
    <t>7</t>
  </si>
  <si>
    <t>Земли запаса</t>
  </si>
  <si>
    <t>8</t>
  </si>
  <si>
    <t>Земли не вовлеченные в градостроительную или иную деятельность</t>
  </si>
  <si>
    <t>9</t>
  </si>
  <si>
    <t>Итого земель в административных границах</t>
  </si>
  <si>
    <t>Исполнитель</t>
  </si>
  <si>
    <t>1.2</t>
  </si>
  <si>
    <t>1.3</t>
  </si>
  <si>
    <t>Облагаемые налогом с/х земли</t>
  </si>
  <si>
    <t>Прочие земли с/х назначения, необлагаемые налогом (стр.1 - стр.1.1 - стр.1.2)</t>
  </si>
  <si>
    <t>Земельные участки, предназначенные для размещения домов среднеэтажой и многоэтажной жилой застройки</t>
  </si>
  <si>
    <t>Земельные участки, предназначенные для размещения домов малоэтажной жилой застройки, в том числе индивидуальной жилой застройки</t>
  </si>
  <si>
    <t>Земельные участки, предназначенные для размещения гаражей и автостоянок</t>
  </si>
  <si>
    <t>Земельные участки, предназначенные для дачного строительства, садоводства и огородничества</t>
  </si>
  <si>
    <t>Земельные участки, предназначенные для размещения объектов торговли, общественного питания и бытового обслуживания</t>
  </si>
  <si>
    <t>Земельные участки, предназначенные для размещения гостиниц</t>
  </si>
  <si>
    <t xml:space="preserve"> Земельные участки, предназначенные для размещения офисных зданий делового и коммерческого назначения</t>
  </si>
  <si>
    <t>Земельные участки, предназначенные для размещения объектов рекреационного и лечебно- оздоровительного назначения</t>
  </si>
  <si>
    <t>Земельные участки, предназначенные для размещения производственных и административных зданий, строений, сооружений промышленности, коммунального хозяйства, материально- технического, продовольственного снабжения, сбыта и заготовок</t>
  </si>
  <si>
    <t>Земельные участки, предназначенные для размещения электростанций, обслуживающих их сооружений и объектов</t>
  </si>
  <si>
    <t>Земельные участки, предназначенные для размещения портов, водных, железнодорожных вокзалов, автодорожных вокзалов, аэропортов, аэродромов, аэровокзалов</t>
  </si>
  <si>
    <t>Земельные участки, занятые водными объектами, находящимися в обороте</t>
  </si>
  <si>
    <t>Земельные участки, предназначенные для разработки полезных ископаемых, размещения железнодорожных путей, автомобильных дорог, искусственно созданных внутренних водных путей, причалов, пристаней, полос отвода железных и автомобильных дорог...</t>
  </si>
  <si>
    <t>Земельные участки, занятые особо охраняемыми территориями и объектами, городскими лесами, скверами, парками, городскими садами</t>
  </si>
  <si>
    <t>Земельные участки, предназначенные для сельскохозяйственного использования</t>
  </si>
  <si>
    <t>Земельные участки улиц, проспектов, площадей, шоссе, аллей, бульваров, застав, переулков, проездов, тупиков; земельные участки земель резерва; земельные участки занятые водными объектами, изъятыми из оборота или ограниченными в обороте...</t>
  </si>
  <si>
    <t>Земельные участки, предназначенные для размещения административных зданий, объектов образования, науки, здравоохранения и социального обеспечения, физической культуры и спорта, культуры, искусства, религии</t>
  </si>
  <si>
    <t>Земли промышленности, энергетики,транспорта, связи, радиовещания, телевидения информатики, земли обороны, безопасности и земли иного специального назначения</t>
  </si>
  <si>
    <t>Земли особо охраняемых природных территорий (в т.ч. земли лечебно-оздоровительных местностей и курортов)</t>
  </si>
  <si>
    <t>8.1</t>
  </si>
  <si>
    <t>8.2</t>
  </si>
  <si>
    <t>Земели с/х назначения и иных категорий (овраги, балки, карьеры, заболоченные участки и т.д.)</t>
  </si>
  <si>
    <t xml:space="preserve"> Свободные земли района, входящие в границы населенных пунктов, которые в дальнейшнем могут быть использованы для размещения жилой, общественно-деловой или промышленной застройки и т.д. или с/х назначения</t>
  </si>
  <si>
    <t>Площадь земель, подлежащих налогообложению (наход. на праве собственности, пост. бессрочн.), га</t>
  </si>
  <si>
    <t>Площадь земель до разграничения собственности на землю, по которой уплачивается арендная плата, га</t>
  </si>
  <si>
    <t>Площадь земель после разграничения собственности на землю, по которой уплачивается арендная плата, га</t>
  </si>
  <si>
    <t>Площадь земель, по которой уплачивается арендная плата, исходя из рыночной стоимости, га</t>
  </si>
  <si>
    <t xml:space="preserve">На 2022 г </t>
  </si>
  <si>
    <t>Руководитель</t>
  </si>
  <si>
    <t xml:space="preserve">Выгонов Н.Б. </t>
  </si>
  <si>
    <t xml:space="preserve">Ласкутов Э.О. </t>
  </si>
  <si>
    <t>Синицына Н.В.</t>
  </si>
  <si>
    <t>тел. 5-01-56, 5-00-29, 5-01-69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</si>
</sst>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0" fillId="0" borderId="0" xfId="0" applyNumberFormat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left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/>
    <xf numFmtId="4" fontId="1" fillId="2" borderId="2" xfId="0" applyNumberFormat="1" applyFont="1" applyFill="1" applyBorder="1" applyAlignment="1">
      <alignment horizontal="right" wrapText="1"/>
    </xf>
    <xf numFmtId="49" fontId="1" fillId="2" borderId="3" xfId="0" applyNumberFormat="1" applyFont="1" applyFill="1" applyBorder="1" applyAlignment="1">
      <alignment horizontal="right" vertical="top" wrapText="1"/>
    </xf>
    <xf numFmtId="49" fontId="1" fillId="0" borderId="2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right" wrapText="1"/>
    </xf>
    <xf numFmtId="4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right" wrapText="1"/>
    </xf>
    <xf numFmtId="4" fontId="1" fillId="0" borderId="2" xfId="0" applyNumberFormat="1" applyFont="1" applyFill="1" applyBorder="1" applyAlignment="1">
      <alignment horizontal="right"/>
    </xf>
    <xf numFmtId="49" fontId="1" fillId="0" borderId="2" xfId="0" applyNumberFormat="1" applyFont="1" applyFill="1" applyBorder="1" applyAlignment="1">
      <alignment horizontal="right" wrapText="1"/>
    </xf>
    <xf numFmtId="49" fontId="1" fillId="3" borderId="2" xfId="0" applyNumberFormat="1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4" fontId="1" fillId="3" borderId="2" xfId="0" applyNumberFormat="1" applyFont="1" applyFill="1" applyBorder="1" applyAlignment="1">
      <alignment horizontal="right" wrapText="1"/>
    </xf>
    <xf numFmtId="4" fontId="2" fillId="3" borderId="2" xfId="0" applyNumberFormat="1" applyFont="1" applyFill="1" applyBorder="1" applyAlignment="1">
      <alignment horizontal="right"/>
    </xf>
    <xf numFmtId="4" fontId="1" fillId="3" borderId="2" xfId="0" applyNumberFormat="1" applyFont="1" applyFill="1" applyBorder="1" applyAlignment="1">
      <alignment horizontal="right"/>
    </xf>
    <xf numFmtId="49" fontId="1" fillId="3" borderId="3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right" vertical="top" wrapText="1"/>
    </xf>
    <xf numFmtId="0" fontId="0" fillId="0" borderId="0" xfId="0" applyFill="1"/>
    <xf numFmtId="0" fontId="6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9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right" wrapText="1"/>
    </xf>
    <xf numFmtId="0" fontId="5" fillId="0" borderId="0" xfId="0" applyFont="1" applyAlignment="1">
      <alignment wrapText="1"/>
    </xf>
    <xf numFmtId="0" fontId="8" fillId="0" borderId="0" xfId="0" applyFont="1"/>
    <xf numFmtId="1" fontId="8" fillId="0" borderId="0" xfId="0" applyNumberFormat="1" applyFont="1"/>
    <xf numFmtId="1" fontId="9" fillId="0" borderId="0" xfId="0" applyNumberFormat="1" applyFont="1"/>
    <xf numFmtId="1" fontId="2" fillId="0" borderId="0" xfId="0" applyNumberFormat="1" applyFont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B1:M61"/>
  <sheetViews>
    <sheetView tabSelected="1" view="pageBreakPreview" zoomScale="80" zoomScaleNormal="80" zoomScaleSheetLayoutView="80" workbookViewId="0">
      <pane ySplit="4" topLeftCell="A40" activePane="bottomLeft" state="frozen"/>
      <selection activeCell="B1" sqref="B1"/>
      <selection pane="bottomLeft" activeCell="F57" sqref="F57"/>
    </sheetView>
  </sheetViews>
  <sheetFormatPr defaultRowHeight="12.75" x14ac:dyDescent="0.2"/>
  <cols>
    <col min="1" max="1" width="4.85546875" customWidth="1"/>
    <col min="2" max="2" width="5.140625" style="1" customWidth="1"/>
    <col min="3" max="3" width="29.5703125" customWidth="1"/>
    <col min="4" max="4" width="11.140625" customWidth="1"/>
    <col min="5" max="5" width="15.85546875" customWidth="1"/>
    <col min="6" max="8" width="15.42578125" customWidth="1"/>
    <col min="9" max="9" width="8.5703125" customWidth="1"/>
    <col min="10" max="10" width="10.140625" customWidth="1"/>
    <col min="11" max="11" width="10.42578125" style="1" customWidth="1"/>
    <col min="12" max="12" width="9.5703125" style="1" customWidth="1"/>
    <col min="13" max="13" width="10.42578125" style="1" customWidth="1"/>
  </cols>
  <sheetData>
    <row r="1" spans="2:13" ht="20.25" customHeight="1" x14ac:dyDescent="0.2">
      <c r="B1" s="5"/>
      <c r="C1" s="44" t="s">
        <v>0</v>
      </c>
      <c r="D1" s="44"/>
      <c r="E1" s="44"/>
      <c r="F1" s="44"/>
      <c r="G1" s="44"/>
      <c r="H1" s="44"/>
      <c r="I1" s="44"/>
      <c r="J1" s="44"/>
      <c r="K1" s="44"/>
      <c r="L1" s="8"/>
      <c r="M1" s="8"/>
    </row>
    <row r="2" spans="2:13" ht="15" customHeight="1" x14ac:dyDescent="0.2">
      <c r="B2" s="5"/>
      <c r="C2" s="6"/>
      <c r="D2" s="6"/>
      <c r="E2" s="45" t="s">
        <v>109</v>
      </c>
      <c r="F2" s="45"/>
      <c r="G2" s="6"/>
      <c r="H2" s="6"/>
      <c r="I2" s="6"/>
      <c r="J2" s="6"/>
      <c r="K2" s="7"/>
      <c r="L2" s="8"/>
      <c r="M2" s="8"/>
    </row>
    <row r="3" spans="2:13" x14ac:dyDescent="0.2">
      <c r="B3" s="46" t="s">
        <v>1</v>
      </c>
      <c r="C3" s="47" t="s">
        <v>2</v>
      </c>
      <c r="D3" s="49" t="s">
        <v>3</v>
      </c>
      <c r="E3" s="50"/>
      <c r="F3" s="50"/>
      <c r="G3" s="50"/>
      <c r="H3" s="51"/>
      <c r="I3" s="47" t="s">
        <v>4</v>
      </c>
      <c r="J3" s="47" t="s">
        <v>5</v>
      </c>
      <c r="K3" s="48" t="s">
        <v>6</v>
      </c>
      <c r="L3" s="43" t="s">
        <v>7</v>
      </c>
      <c r="M3" s="43" t="s">
        <v>8</v>
      </c>
    </row>
    <row r="4" spans="2:13" ht="103.5" customHeight="1" x14ac:dyDescent="0.2">
      <c r="B4" s="46"/>
      <c r="C4" s="47"/>
      <c r="D4" s="10" t="s">
        <v>9</v>
      </c>
      <c r="E4" s="31" t="s">
        <v>105</v>
      </c>
      <c r="F4" s="31" t="s">
        <v>106</v>
      </c>
      <c r="G4" s="31" t="s">
        <v>107</v>
      </c>
      <c r="H4" s="31" t="s">
        <v>108</v>
      </c>
      <c r="I4" s="47"/>
      <c r="J4" s="47"/>
      <c r="K4" s="48"/>
      <c r="L4" s="43"/>
      <c r="M4" s="43"/>
    </row>
    <row r="5" spans="2:13" ht="26.25" customHeight="1" x14ac:dyDescent="0.2">
      <c r="B5" s="22" t="s">
        <v>10</v>
      </c>
      <c r="C5" s="23" t="s">
        <v>11</v>
      </c>
      <c r="D5" s="24">
        <f>E5+F5+G5+H5</f>
        <v>8859.98</v>
      </c>
      <c r="E5" s="24">
        <f>SUM(E6:E8)</f>
        <v>8575.2099999999991</v>
      </c>
      <c r="F5" s="24">
        <f>SUM(F6:F8)</f>
        <v>219.85</v>
      </c>
      <c r="G5" s="24">
        <f>SUM(G6:G8)</f>
        <v>0</v>
      </c>
      <c r="H5" s="24">
        <f>SUM(H6:H8)</f>
        <v>64.92</v>
      </c>
      <c r="I5" s="24"/>
      <c r="J5" s="24">
        <v>0</v>
      </c>
      <c r="K5" s="24">
        <f>K6+K7+K8</f>
        <v>0</v>
      </c>
      <c r="L5" s="24">
        <f>SUM(L6:L8)</f>
        <v>0</v>
      </c>
      <c r="M5" s="25">
        <f>K5-L5</f>
        <v>0</v>
      </c>
    </row>
    <row r="6" spans="2:13" ht="16.5" customHeight="1" x14ac:dyDescent="0.2">
      <c r="B6" s="14" t="s">
        <v>12</v>
      </c>
      <c r="C6" s="18" t="s">
        <v>13</v>
      </c>
      <c r="D6" s="24">
        <f>E6+F6+G6+H6</f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24">
        <f t="shared" ref="K6:K50" si="0">E6*10000*I6*J6/100/1000</f>
        <v>0</v>
      </c>
      <c r="L6" s="17">
        <v>0</v>
      </c>
      <c r="M6" s="25">
        <f t="shared" ref="M6:M50" si="1">K6-L6</f>
        <v>0</v>
      </c>
    </row>
    <row r="7" spans="2:13" ht="16.5" customHeight="1" x14ac:dyDescent="0.2">
      <c r="B7" s="14" t="s">
        <v>78</v>
      </c>
      <c r="C7" s="18" t="s">
        <v>80</v>
      </c>
      <c r="D7" s="24">
        <f>E7+F7+G7+H7</f>
        <v>8859.98</v>
      </c>
      <c r="E7" s="16">
        <v>8575.2099999999991</v>
      </c>
      <c r="F7" s="16">
        <v>219.85</v>
      </c>
      <c r="G7" s="16">
        <v>0</v>
      </c>
      <c r="H7" s="16">
        <v>64.92</v>
      </c>
      <c r="I7" s="16">
        <v>14.79</v>
      </c>
      <c r="J7" s="16"/>
      <c r="K7" s="24">
        <f t="shared" si="0"/>
        <v>0</v>
      </c>
      <c r="L7" s="17">
        <v>0</v>
      </c>
      <c r="M7" s="25">
        <f t="shared" si="1"/>
        <v>0</v>
      </c>
    </row>
    <row r="8" spans="2:13" ht="44.25" customHeight="1" x14ac:dyDescent="0.2">
      <c r="B8" s="14" t="s">
        <v>79</v>
      </c>
      <c r="C8" s="18" t="s">
        <v>81</v>
      </c>
      <c r="D8" s="24">
        <f>E8+F8+G8+H8</f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24">
        <f t="shared" si="0"/>
        <v>0</v>
      </c>
      <c r="L8" s="17">
        <v>0</v>
      </c>
      <c r="M8" s="25">
        <f t="shared" si="1"/>
        <v>0</v>
      </c>
    </row>
    <row r="9" spans="2:13" ht="25.5" x14ac:dyDescent="0.2">
      <c r="B9" s="22" t="s">
        <v>14</v>
      </c>
      <c r="C9" s="23" t="s">
        <v>15</v>
      </c>
      <c r="D9" s="24">
        <f>E9+F9+G9+H9</f>
        <v>5205.93</v>
      </c>
      <c r="E9" s="24">
        <f>SUM(E10:E26)</f>
        <v>4772.74</v>
      </c>
      <c r="F9" s="24">
        <f t="shared" ref="F9:M9" si="2">SUM(F10:F26)</f>
        <v>433.19000000000005</v>
      </c>
      <c r="G9" s="24">
        <f t="shared" si="2"/>
        <v>0</v>
      </c>
      <c r="H9" s="24">
        <f t="shared" si="2"/>
        <v>0</v>
      </c>
      <c r="I9" s="24"/>
      <c r="J9" s="24"/>
      <c r="K9" s="24">
        <f t="shared" si="2"/>
        <v>0</v>
      </c>
      <c r="L9" s="24">
        <f>SUM(L10:L26)</f>
        <v>0</v>
      </c>
      <c r="M9" s="24">
        <f t="shared" si="2"/>
        <v>0</v>
      </c>
    </row>
    <row r="10" spans="2:13" ht="60" customHeight="1" x14ac:dyDescent="0.2">
      <c r="B10" s="14" t="s">
        <v>16</v>
      </c>
      <c r="C10" s="18" t="s">
        <v>82</v>
      </c>
      <c r="D10" s="24">
        <f t="shared" ref="D10:D26" si="3">E10+F10+G10+H10</f>
        <v>29.36</v>
      </c>
      <c r="E10" s="19">
        <v>27.79</v>
      </c>
      <c r="F10" s="19">
        <v>1.57</v>
      </c>
      <c r="G10" s="19">
        <v>0</v>
      </c>
      <c r="H10" s="19">
        <v>0</v>
      </c>
      <c r="I10" s="19">
        <v>2630.07</v>
      </c>
      <c r="J10" s="19"/>
      <c r="K10" s="24">
        <f t="shared" si="0"/>
        <v>0</v>
      </c>
      <c r="L10" s="17">
        <v>0</v>
      </c>
      <c r="M10" s="25">
        <f t="shared" si="1"/>
        <v>0</v>
      </c>
    </row>
    <row r="11" spans="2:13" ht="65.25" customHeight="1" x14ac:dyDescent="0.2">
      <c r="B11" s="14" t="s">
        <v>17</v>
      </c>
      <c r="C11" s="18" t="s">
        <v>83</v>
      </c>
      <c r="D11" s="24">
        <f t="shared" si="3"/>
        <v>1962.56</v>
      </c>
      <c r="E11" s="19">
        <v>1949.02</v>
      </c>
      <c r="F11" s="19">
        <v>13.54</v>
      </c>
      <c r="G11" s="19">
        <v>0</v>
      </c>
      <c r="H11" s="19">
        <v>0</v>
      </c>
      <c r="I11" s="19">
        <v>560.1</v>
      </c>
      <c r="J11" s="19"/>
      <c r="K11" s="24">
        <f t="shared" si="0"/>
        <v>0</v>
      </c>
      <c r="L11" s="17">
        <v>0</v>
      </c>
      <c r="M11" s="25">
        <f t="shared" si="1"/>
        <v>0</v>
      </c>
    </row>
    <row r="12" spans="2:13" ht="47.25" customHeight="1" x14ac:dyDescent="0.2">
      <c r="B12" s="14" t="s">
        <v>18</v>
      </c>
      <c r="C12" s="18" t="s">
        <v>84</v>
      </c>
      <c r="D12" s="24">
        <f t="shared" si="3"/>
        <v>8.34</v>
      </c>
      <c r="E12" s="19">
        <v>6.6</v>
      </c>
      <c r="F12" s="19">
        <v>1.74</v>
      </c>
      <c r="G12" s="19">
        <v>0</v>
      </c>
      <c r="H12" s="19">
        <v>0</v>
      </c>
      <c r="I12" s="19">
        <v>1110.2</v>
      </c>
      <c r="J12" s="19"/>
      <c r="K12" s="24">
        <f t="shared" si="0"/>
        <v>0</v>
      </c>
      <c r="L12" s="17">
        <v>0</v>
      </c>
      <c r="M12" s="25">
        <f t="shared" si="1"/>
        <v>0</v>
      </c>
    </row>
    <row r="13" spans="2:13" ht="53.25" customHeight="1" x14ac:dyDescent="0.2">
      <c r="B13" s="14" t="s">
        <v>19</v>
      </c>
      <c r="C13" s="18" t="s">
        <v>85</v>
      </c>
      <c r="D13" s="24">
        <f t="shared" si="3"/>
        <v>231.69</v>
      </c>
      <c r="E13" s="19">
        <v>229.59</v>
      </c>
      <c r="F13" s="19">
        <v>2.1</v>
      </c>
      <c r="G13" s="19">
        <v>0</v>
      </c>
      <c r="H13" s="19">
        <v>0</v>
      </c>
      <c r="I13" s="19">
        <v>293.51</v>
      </c>
      <c r="J13" s="19"/>
      <c r="K13" s="24">
        <f t="shared" si="0"/>
        <v>0</v>
      </c>
      <c r="L13" s="17">
        <v>0</v>
      </c>
      <c r="M13" s="25">
        <f t="shared" si="1"/>
        <v>0</v>
      </c>
    </row>
    <row r="14" spans="2:13" ht="53.25" customHeight="1" x14ac:dyDescent="0.2">
      <c r="B14" s="14" t="s">
        <v>20</v>
      </c>
      <c r="C14" s="18" t="s">
        <v>86</v>
      </c>
      <c r="D14" s="24">
        <f t="shared" si="3"/>
        <v>80.599999999999994</v>
      </c>
      <c r="E14" s="19">
        <v>75</v>
      </c>
      <c r="F14" s="19">
        <v>5.6</v>
      </c>
      <c r="G14" s="19">
        <v>0</v>
      </c>
      <c r="H14" s="19">
        <v>0</v>
      </c>
      <c r="I14" s="19">
        <v>980.6</v>
      </c>
      <c r="J14" s="19"/>
      <c r="K14" s="24">
        <f t="shared" si="0"/>
        <v>0</v>
      </c>
      <c r="L14" s="17">
        <v>0</v>
      </c>
      <c r="M14" s="25">
        <f t="shared" si="1"/>
        <v>0</v>
      </c>
    </row>
    <row r="15" spans="2:13" ht="42.75" customHeight="1" x14ac:dyDescent="0.2">
      <c r="B15" s="14" t="s">
        <v>21</v>
      </c>
      <c r="C15" s="18" t="s">
        <v>87</v>
      </c>
      <c r="D15" s="24">
        <f t="shared" si="3"/>
        <v>2.5300000000000002</v>
      </c>
      <c r="E15" s="19">
        <v>2.2000000000000002</v>
      </c>
      <c r="F15" s="19">
        <v>0.33</v>
      </c>
      <c r="G15" s="19">
        <v>0</v>
      </c>
      <c r="H15" s="19">
        <v>0</v>
      </c>
      <c r="I15" s="19">
        <v>1820</v>
      </c>
      <c r="J15" s="19"/>
      <c r="K15" s="24">
        <f t="shared" si="0"/>
        <v>0</v>
      </c>
      <c r="L15" s="17">
        <v>0</v>
      </c>
      <c r="M15" s="25">
        <f t="shared" si="1"/>
        <v>0</v>
      </c>
    </row>
    <row r="16" spans="2:13" ht="53.25" customHeight="1" x14ac:dyDescent="0.2">
      <c r="B16" s="14" t="s">
        <v>22</v>
      </c>
      <c r="C16" s="18" t="s">
        <v>88</v>
      </c>
      <c r="D16" s="24">
        <f t="shared" si="3"/>
        <v>35.270000000000003</v>
      </c>
      <c r="E16" s="19">
        <v>34.700000000000003</v>
      </c>
      <c r="F16" s="19">
        <v>0.56999999999999995</v>
      </c>
      <c r="G16" s="19">
        <v>0</v>
      </c>
      <c r="H16" s="19">
        <v>0</v>
      </c>
      <c r="I16" s="19">
        <v>1430.6</v>
      </c>
      <c r="J16" s="19"/>
      <c r="K16" s="24">
        <f t="shared" si="0"/>
        <v>0</v>
      </c>
      <c r="L16" s="17">
        <v>0</v>
      </c>
      <c r="M16" s="25">
        <f t="shared" si="1"/>
        <v>0</v>
      </c>
    </row>
    <row r="17" spans="2:13" ht="63" customHeight="1" x14ac:dyDescent="0.2">
      <c r="B17" s="14" t="s">
        <v>23</v>
      </c>
      <c r="C17" s="18" t="s">
        <v>89</v>
      </c>
      <c r="D17" s="24">
        <f t="shared" si="3"/>
        <v>0.84000000000000008</v>
      </c>
      <c r="E17" s="19">
        <v>0.45</v>
      </c>
      <c r="F17" s="19">
        <v>0.39</v>
      </c>
      <c r="G17" s="19">
        <v>0</v>
      </c>
      <c r="H17" s="19">
        <v>0</v>
      </c>
      <c r="I17" s="19">
        <v>686</v>
      </c>
      <c r="J17" s="19"/>
      <c r="K17" s="24">
        <f t="shared" si="0"/>
        <v>0</v>
      </c>
      <c r="L17" s="17">
        <v>0</v>
      </c>
      <c r="M17" s="25">
        <f t="shared" si="1"/>
        <v>0</v>
      </c>
    </row>
    <row r="18" spans="2:13" ht="122.25" customHeight="1" x14ac:dyDescent="0.2">
      <c r="B18" s="14" t="s">
        <v>24</v>
      </c>
      <c r="C18" s="18" t="s">
        <v>90</v>
      </c>
      <c r="D18" s="24">
        <f t="shared" si="3"/>
        <v>166.8</v>
      </c>
      <c r="E18" s="19">
        <v>36</v>
      </c>
      <c r="F18" s="19">
        <v>130.80000000000001</v>
      </c>
      <c r="G18" s="19">
        <v>0</v>
      </c>
      <c r="H18" s="19">
        <v>0</v>
      </c>
      <c r="I18" s="19">
        <v>540</v>
      </c>
      <c r="J18" s="19"/>
      <c r="K18" s="24">
        <f t="shared" si="0"/>
        <v>0</v>
      </c>
      <c r="L18" s="17">
        <v>0</v>
      </c>
      <c r="M18" s="25">
        <f t="shared" si="1"/>
        <v>0</v>
      </c>
    </row>
    <row r="19" spans="2:13" ht="54" customHeight="1" x14ac:dyDescent="0.2">
      <c r="B19" s="14" t="s">
        <v>25</v>
      </c>
      <c r="C19" s="18" t="s">
        <v>91</v>
      </c>
      <c r="D19" s="24">
        <f t="shared" si="3"/>
        <v>3.55</v>
      </c>
      <c r="E19" s="16">
        <v>2.75</v>
      </c>
      <c r="F19" s="16">
        <v>0.8</v>
      </c>
      <c r="G19" s="16">
        <v>0</v>
      </c>
      <c r="H19" s="16">
        <v>0</v>
      </c>
      <c r="I19" s="16">
        <v>831</v>
      </c>
      <c r="J19" s="19"/>
      <c r="K19" s="24">
        <f t="shared" si="0"/>
        <v>0</v>
      </c>
      <c r="L19" s="20">
        <v>0</v>
      </c>
      <c r="M19" s="25">
        <f t="shared" si="1"/>
        <v>0</v>
      </c>
    </row>
    <row r="20" spans="2:13" ht="80.25" customHeight="1" x14ac:dyDescent="0.2">
      <c r="B20" s="14" t="s">
        <v>26</v>
      </c>
      <c r="C20" s="18" t="s">
        <v>92</v>
      </c>
      <c r="D20" s="24">
        <f t="shared" si="3"/>
        <v>0.52</v>
      </c>
      <c r="E20" s="19">
        <v>0.52</v>
      </c>
      <c r="F20" s="19">
        <v>0</v>
      </c>
      <c r="G20" s="19">
        <v>0</v>
      </c>
      <c r="H20" s="19">
        <v>0</v>
      </c>
      <c r="I20" s="19">
        <v>917.64</v>
      </c>
      <c r="J20" s="19"/>
      <c r="K20" s="24">
        <f t="shared" si="0"/>
        <v>0</v>
      </c>
      <c r="L20" s="17">
        <v>0</v>
      </c>
      <c r="M20" s="25">
        <f t="shared" si="1"/>
        <v>0</v>
      </c>
    </row>
    <row r="21" spans="2:13" ht="43.5" customHeight="1" x14ac:dyDescent="0.2">
      <c r="B21" s="14" t="s">
        <v>27</v>
      </c>
      <c r="C21" s="18" t="s">
        <v>93</v>
      </c>
      <c r="D21" s="24">
        <f t="shared" si="3"/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/>
      <c r="K21" s="24">
        <f t="shared" si="0"/>
        <v>0</v>
      </c>
      <c r="L21" s="20">
        <v>0</v>
      </c>
      <c r="M21" s="25">
        <f t="shared" si="1"/>
        <v>0</v>
      </c>
    </row>
    <row r="22" spans="2:13" ht="114" customHeight="1" x14ac:dyDescent="0.2">
      <c r="B22" s="14" t="s">
        <v>28</v>
      </c>
      <c r="C22" s="18" t="s">
        <v>94</v>
      </c>
      <c r="D22" s="24">
        <f t="shared" si="3"/>
        <v>4.9400000000000004</v>
      </c>
      <c r="E22" s="19">
        <v>0</v>
      </c>
      <c r="F22" s="19">
        <v>4.9400000000000004</v>
      </c>
      <c r="G22" s="19">
        <v>0</v>
      </c>
      <c r="H22" s="19">
        <v>0</v>
      </c>
      <c r="I22" s="19">
        <v>352.57</v>
      </c>
      <c r="J22" s="19"/>
      <c r="K22" s="24">
        <f t="shared" si="0"/>
        <v>0</v>
      </c>
      <c r="L22" s="17">
        <v>0</v>
      </c>
      <c r="M22" s="25">
        <f t="shared" si="1"/>
        <v>0</v>
      </c>
    </row>
    <row r="23" spans="2:13" ht="65.25" customHeight="1" x14ac:dyDescent="0.2">
      <c r="B23" s="14" t="s">
        <v>29</v>
      </c>
      <c r="C23" s="18" t="s">
        <v>95</v>
      </c>
      <c r="D23" s="24">
        <f t="shared" si="3"/>
        <v>222.1</v>
      </c>
      <c r="E23" s="19">
        <v>222.1</v>
      </c>
      <c r="F23" s="19">
        <v>0</v>
      </c>
      <c r="G23" s="19">
        <v>0</v>
      </c>
      <c r="H23" s="19">
        <v>0</v>
      </c>
      <c r="I23" s="19">
        <v>0.72</v>
      </c>
      <c r="J23" s="19"/>
      <c r="K23" s="24">
        <f t="shared" si="0"/>
        <v>0</v>
      </c>
      <c r="L23" s="17">
        <v>0</v>
      </c>
      <c r="M23" s="25">
        <f t="shared" si="1"/>
        <v>0</v>
      </c>
    </row>
    <row r="24" spans="2:13" ht="58.5" customHeight="1" x14ac:dyDescent="0.2">
      <c r="B24" s="14" t="s">
        <v>30</v>
      </c>
      <c r="C24" s="18" t="s">
        <v>96</v>
      </c>
      <c r="D24" s="24">
        <f t="shared" si="3"/>
        <v>1908.63</v>
      </c>
      <c r="E24" s="19">
        <v>1641.7</v>
      </c>
      <c r="F24" s="19">
        <v>266.93</v>
      </c>
      <c r="G24" s="19">
        <v>0</v>
      </c>
      <c r="H24" s="19">
        <v>0</v>
      </c>
      <c r="I24" s="19">
        <v>16.2</v>
      </c>
      <c r="J24" s="19"/>
      <c r="K24" s="24">
        <f t="shared" si="0"/>
        <v>0</v>
      </c>
      <c r="L24" s="17">
        <v>0</v>
      </c>
      <c r="M24" s="25">
        <f t="shared" si="1"/>
        <v>0</v>
      </c>
    </row>
    <row r="25" spans="2:13" ht="105.75" customHeight="1" x14ac:dyDescent="0.2">
      <c r="B25" s="14" t="s">
        <v>31</v>
      </c>
      <c r="C25" s="18" t="s">
        <v>97</v>
      </c>
      <c r="D25" s="24">
        <f t="shared" si="3"/>
        <v>140.6</v>
      </c>
      <c r="E25" s="19">
        <v>140.6</v>
      </c>
      <c r="F25" s="19">
        <v>0</v>
      </c>
      <c r="G25" s="19">
        <v>0</v>
      </c>
      <c r="H25" s="19">
        <v>0</v>
      </c>
      <c r="I25" s="19">
        <v>0</v>
      </c>
      <c r="J25" s="19"/>
      <c r="K25" s="24">
        <f t="shared" si="0"/>
        <v>0</v>
      </c>
      <c r="L25" s="17">
        <v>0</v>
      </c>
      <c r="M25" s="25">
        <f t="shared" si="1"/>
        <v>0</v>
      </c>
    </row>
    <row r="26" spans="2:13" ht="100.5" customHeight="1" x14ac:dyDescent="0.2">
      <c r="B26" s="14" t="s">
        <v>32</v>
      </c>
      <c r="C26" s="18" t="s">
        <v>98</v>
      </c>
      <c r="D26" s="24">
        <f t="shared" si="3"/>
        <v>407.6</v>
      </c>
      <c r="E26" s="19">
        <v>403.72</v>
      </c>
      <c r="F26" s="19">
        <v>3.88</v>
      </c>
      <c r="G26" s="19">
        <v>0</v>
      </c>
      <c r="H26" s="19">
        <v>0</v>
      </c>
      <c r="I26" s="19">
        <v>271.3</v>
      </c>
      <c r="J26" s="19"/>
      <c r="K26" s="24">
        <f t="shared" si="0"/>
        <v>0</v>
      </c>
      <c r="L26" s="17">
        <v>0</v>
      </c>
      <c r="M26" s="25">
        <f t="shared" si="1"/>
        <v>0</v>
      </c>
    </row>
    <row r="27" spans="2:13" ht="78" customHeight="1" x14ac:dyDescent="0.2">
      <c r="B27" s="22" t="s">
        <v>33</v>
      </c>
      <c r="C27" s="23" t="s">
        <v>99</v>
      </c>
      <c r="D27" s="24">
        <f>E27+F27+G27+H27</f>
        <v>15.060000000000002</v>
      </c>
      <c r="E27" s="24">
        <f>SUM(E28:E39)-E30</f>
        <v>8.8000000000000007</v>
      </c>
      <c r="F27" s="24">
        <f t="shared" ref="F27:M27" si="4">SUM(F28:F39)-F30</f>
        <v>6.2600000000000007</v>
      </c>
      <c r="G27" s="24">
        <f t="shared" si="4"/>
        <v>0</v>
      </c>
      <c r="H27" s="24">
        <f t="shared" si="4"/>
        <v>0</v>
      </c>
      <c r="I27" s="24"/>
      <c r="J27" s="24"/>
      <c r="K27" s="24">
        <f t="shared" si="4"/>
        <v>0</v>
      </c>
      <c r="L27" s="24">
        <f t="shared" si="4"/>
        <v>0</v>
      </c>
      <c r="M27" s="24">
        <f t="shared" si="4"/>
        <v>0</v>
      </c>
    </row>
    <row r="28" spans="2:13" x14ac:dyDescent="0.2">
      <c r="B28" s="14" t="s">
        <v>34</v>
      </c>
      <c r="C28" s="18" t="s">
        <v>35</v>
      </c>
      <c r="D28" s="24">
        <f t="shared" ref="D28:D39" si="5">E28+F28+G28+H28</f>
        <v>14.990000000000002</v>
      </c>
      <c r="E28" s="19">
        <v>8.8000000000000007</v>
      </c>
      <c r="F28" s="19">
        <v>6.19</v>
      </c>
      <c r="G28" s="19">
        <v>0</v>
      </c>
      <c r="H28" s="19">
        <v>0</v>
      </c>
      <c r="I28" s="19">
        <v>16.21</v>
      </c>
      <c r="J28" s="19"/>
      <c r="K28" s="24">
        <f t="shared" si="0"/>
        <v>0</v>
      </c>
      <c r="L28" s="17">
        <v>0</v>
      </c>
      <c r="M28" s="25">
        <f t="shared" si="1"/>
        <v>0</v>
      </c>
    </row>
    <row r="29" spans="2:13" x14ac:dyDescent="0.2">
      <c r="B29" s="14" t="s">
        <v>36</v>
      </c>
      <c r="C29" s="18" t="s">
        <v>37</v>
      </c>
      <c r="D29" s="24">
        <f t="shared" si="5"/>
        <v>7.0000000000000007E-2</v>
      </c>
      <c r="E29" s="16">
        <v>0</v>
      </c>
      <c r="F29" s="16">
        <v>7.0000000000000007E-2</v>
      </c>
      <c r="G29" s="16">
        <v>0</v>
      </c>
      <c r="H29" s="16">
        <v>0</v>
      </c>
      <c r="I29" s="16">
        <v>0</v>
      </c>
      <c r="J29" s="16">
        <v>0</v>
      </c>
      <c r="K29" s="24">
        <f t="shared" si="0"/>
        <v>0</v>
      </c>
      <c r="L29" s="20">
        <v>0</v>
      </c>
      <c r="M29" s="25">
        <f t="shared" si="1"/>
        <v>0</v>
      </c>
    </row>
    <row r="30" spans="2:13" x14ac:dyDescent="0.2">
      <c r="B30" s="14" t="s">
        <v>38</v>
      </c>
      <c r="C30" s="18" t="s">
        <v>39</v>
      </c>
      <c r="D30" s="24">
        <f t="shared" si="5"/>
        <v>0</v>
      </c>
      <c r="E30" s="16">
        <v>0</v>
      </c>
      <c r="F30" s="16">
        <f t="shared" ref="F30:M30" si="6">SUM(F31:F35)</f>
        <v>0</v>
      </c>
      <c r="G30" s="16">
        <f t="shared" si="6"/>
        <v>0</v>
      </c>
      <c r="H30" s="16">
        <f t="shared" si="6"/>
        <v>0</v>
      </c>
      <c r="I30" s="16">
        <v>0</v>
      </c>
      <c r="J30" s="16">
        <v>0</v>
      </c>
      <c r="K30" s="16">
        <f t="shared" si="6"/>
        <v>0</v>
      </c>
      <c r="L30" s="16">
        <f t="shared" si="6"/>
        <v>0</v>
      </c>
      <c r="M30" s="16">
        <f t="shared" si="6"/>
        <v>0</v>
      </c>
    </row>
    <row r="31" spans="2:13" x14ac:dyDescent="0.2">
      <c r="B31" s="14" t="s">
        <v>40</v>
      </c>
      <c r="C31" s="18" t="s">
        <v>41</v>
      </c>
      <c r="D31" s="24">
        <f t="shared" si="5"/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24">
        <f t="shared" si="0"/>
        <v>0</v>
      </c>
      <c r="L31" s="20">
        <v>0</v>
      </c>
      <c r="M31" s="25">
        <f t="shared" si="1"/>
        <v>0</v>
      </c>
    </row>
    <row r="32" spans="2:13" x14ac:dyDescent="0.2">
      <c r="B32" s="14" t="s">
        <v>42</v>
      </c>
      <c r="C32" s="18" t="s">
        <v>43</v>
      </c>
      <c r="D32" s="24">
        <f t="shared" si="5"/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24">
        <f t="shared" si="0"/>
        <v>0</v>
      </c>
      <c r="L32" s="20">
        <v>0</v>
      </c>
      <c r="M32" s="25">
        <f t="shared" si="1"/>
        <v>0</v>
      </c>
    </row>
    <row r="33" spans="2:13" x14ac:dyDescent="0.2">
      <c r="B33" s="14" t="s">
        <v>44</v>
      </c>
      <c r="C33" s="18" t="s">
        <v>45</v>
      </c>
      <c r="D33" s="24">
        <f t="shared" si="5"/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24">
        <f t="shared" si="0"/>
        <v>0</v>
      </c>
      <c r="L33" s="20">
        <v>0</v>
      </c>
      <c r="M33" s="25">
        <f t="shared" si="1"/>
        <v>0</v>
      </c>
    </row>
    <row r="34" spans="2:13" x14ac:dyDescent="0.2">
      <c r="B34" s="14" t="s">
        <v>46</v>
      </c>
      <c r="C34" s="18" t="s">
        <v>47</v>
      </c>
      <c r="D34" s="24">
        <f t="shared" si="5"/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24">
        <f t="shared" si="0"/>
        <v>0</v>
      </c>
      <c r="L34" s="20">
        <v>0</v>
      </c>
      <c r="M34" s="25">
        <f t="shared" si="1"/>
        <v>0</v>
      </c>
    </row>
    <row r="35" spans="2:13" x14ac:dyDescent="0.2">
      <c r="B35" s="21" t="s">
        <v>48</v>
      </c>
      <c r="C35" s="18" t="s">
        <v>49</v>
      </c>
      <c r="D35" s="24">
        <f t="shared" si="5"/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24">
        <f t="shared" si="0"/>
        <v>0</v>
      </c>
      <c r="L35" s="20">
        <v>0</v>
      </c>
      <c r="M35" s="25">
        <f t="shared" si="1"/>
        <v>0</v>
      </c>
    </row>
    <row r="36" spans="2:13" ht="25.5" x14ac:dyDescent="0.2">
      <c r="B36" s="21" t="s">
        <v>50</v>
      </c>
      <c r="C36" s="18" t="s">
        <v>51</v>
      </c>
      <c r="D36" s="24">
        <f t="shared" si="5"/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24">
        <f t="shared" si="0"/>
        <v>0</v>
      </c>
      <c r="L36" s="20">
        <v>0</v>
      </c>
      <c r="M36" s="25">
        <f t="shared" si="1"/>
        <v>0</v>
      </c>
    </row>
    <row r="37" spans="2:13" ht="25.5" x14ac:dyDescent="0.2">
      <c r="B37" s="21" t="s">
        <v>52</v>
      </c>
      <c r="C37" s="18" t="s">
        <v>53</v>
      </c>
      <c r="D37" s="24">
        <f t="shared" si="5"/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24">
        <f t="shared" si="0"/>
        <v>0</v>
      </c>
      <c r="L37" s="20">
        <v>0</v>
      </c>
      <c r="M37" s="25">
        <f t="shared" si="1"/>
        <v>0</v>
      </c>
    </row>
    <row r="38" spans="2:13" x14ac:dyDescent="0.2">
      <c r="B38" s="21" t="s">
        <v>54</v>
      </c>
      <c r="C38" s="18" t="s">
        <v>55</v>
      </c>
      <c r="D38" s="24">
        <f t="shared" si="5"/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24">
        <f t="shared" si="0"/>
        <v>0</v>
      </c>
      <c r="L38" s="20">
        <v>0</v>
      </c>
      <c r="M38" s="25">
        <f t="shared" si="1"/>
        <v>0</v>
      </c>
    </row>
    <row r="39" spans="2:13" ht="25.5" x14ac:dyDescent="0.2">
      <c r="B39" s="21" t="s">
        <v>56</v>
      </c>
      <c r="C39" s="18" t="s">
        <v>57</v>
      </c>
      <c r="D39" s="24">
        <f t="shared" si="5"/>
        <v>0</v>
      </c>
      <c r="E39" s="16">
        <v>0</v>
      </c>
      <c r="F39" s="16">
        <v>0</v>
      </c>
      <c r="G39" s="16">
        <v>0</v>
      </c>
      <c r="H39" s="16">
        <v>0</v>
      </c>
      <c r="I39" s="16">
        <v>25.52</v>
      </c>
      <c r="J39" s="16"/>
      <c r="K39" s="24">
        <f t="shared" si="0"/>
        <v>0</v>
      </c>
      <c r="L39" s="20">
        <v>0</v>
      </c>
      <c r="M39" s="25">
        <f t="shared" si="1"/>
        <v>0</v>
      </c>
    </row>
    <row r="40" spans="2:13" ht="25.5" x14ac:dyDescent="0.2">
      <c r="B40" s="22" t="s">
        <v>58</v>
      </c>
      <c r="C40" s="23" t="s">
        <v>59</v>
      </c>
      <c r="D40" s="24">
        <f>E40+F40+G40+H40</f>
        <v>0</v>
      </c>
      <c r="E40" s="24">
        <f>SUM(E41:E44)</f>
        <v>0</v>
      </c>
      <c r="F40" s="24">
        <f t="shared" ref="F40:M40" si="7">SUM(F41:F44)</f>
        <v>0</v>
      </c>
      <c r="G40" s="24">
        <f t="shared" si="7"/>
        <v>0</v>
      </c>
      <c r="H40" s="24">
        <f t="shared" si="7"/>
        <v>0</v>
      </c>
      <c r="I40" s="24">
        <v>0</v>
      </c>
      <c r="J40" s="24"/>
      <c r="K40" s="24">
        <f t="shared" si="7"/>
        <v>0</v>
      </c>
      <c r="L40" s="24">
        <f t="shared" si="7"/>
        <v>0</v>
      </c>
      <c r="M40" s="24">
        <f t="shared" si="7"/>
        <v>0</v>
      </c>
    </row>
    <row r="41" spans="2:13" ht="51" x14ac:dyDescent="0.2">
      <c r="B41" s="14" t="s">
        <v>60</v>
      </c>
      <c r="C41" s="18" t="s">
        <v>100</v>
      </c>
      <c r="D41" s="24">
        <f t="shared" ref="D41:D50" si="8">E41+F41+G41+H41</f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24">
        <f t="shared" si="0"/>
        <v>0</v>
      </c>
      <c r="L41" s="17">
        <v>0</v>
      </c>
      <c r="M41" s="25">
        <f t="shared" si="1"/>
        <v>0</v>
      </c>
    </row>
    <row r="42" spans="2:13" ht="25.5" x14ac:dyDescent="0.2">
      <c r="B42" s="14" t="s">
        <v>61</v>
      </c>
      <c r="C42" s="18" t="s">
        <v>62</v>
      </c>
      <c r="D42" s="24">
        <f t="shared" si="8"/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24">
        <f t="shared" si="0"/>
        <v>0</v>
      </c>
      <c r="L42" s="20">
        <v>0</v>
      </c>
      <c r="M42" s="25">
        <f t="shared" si="1"/>
        <v>0</v>
      </c>
    </row>
    <row r="43" spans="2:13" ht="25.5" x14ac:dyDescent="0.2">
      <c r="B43" s="14" t="s">
        <v>63</v>
      </c>
      <c r="C43" s="18" t="s">
        <v>64</v>
      </c>
      <c r="D43" s="24">
        <f t="shared" si="8"/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24">
        <f t="shared" si="0"/>
        <v>0</v>
      </c>
      <c r="L43" s="20">
        <v>0</v>
      </c>
      <c r="M43" s="25">
        <f t="shared" si="1"/>
        <v>0</v>
      </c>
    </row>
    <row r="44" spans="2:13" ht="25.5" x14ac:dyDescent="0.2">
      <c r="B44" s="14" t="s">
        <v>65</v>
      </c>
      <c r="C44" s="18" t="s">
        <v>66</v>
      </c>
      <c r="D44" s="24">
        <f t="shared" si="8"/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24">
        <f t="shared" si="0"/>
        <v>0</v>
      </c>
      <c r="L44" s="20">
        <v>0</v>
      </c>
      <c r="M44" s="25">
        <f t="shared" si="1"/>
        <v>0</v>
      </c>
    </row>
    <row r="45" spans="2:13" x14ac:dyDescent="0.2">
      <c r="B45" s="22" t="s">
        <v>67</v>
      </c>
      <c r="C45" s="23" t="s">
        <v>68</v>
      </c>
      <c r="D45" s="24">
        <f t="shared" si="8"/>
        <v>260.57</v>
      </c>
      <c r="E45" s="24">
        <v>260.57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f>K44</f>
        <v>0</v>
      </c>
      <c r="L45" s="26">
        <v>0</v>
      </c>
      <c r="M45" s="25">
        <f t="shared" si="1"/>
        <v>0</v>
      </c>
    </row>
    <row r="46" spans="2:13" x14ac:dyDescent="0.2">
      <c r="B46" s="22" t="s">
        <v>69</v>
      </c>
      <c r="C46" s="23" t="s">
        <v>70</v>
      </c>
      <c r="D46" s="24">
        <f t="shared" si="8"/>
        <v>296.45999999999998</v>
      </c>
      <c r="E46" s="24">
        <v>296.45999999999998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f t="shared" si="0"/>
        <v>0</v>
      </c>
      <c r="L46" s="26">
        <v>0</v>
      </c>
      <c r="M46" s="25">
        <f t="shared" si="1"/>
        <v>0</v>
      </c>
    </row>
    <row r="47" spans="2:13" x14ac:dyDescent="0.2">
      <c r="B47" s="22" t="s">
        <v>71</v>
      </c>
      <c r="C47" s="23" t="s">
        <v>72</v>
      </c>
      <c r="D47" s="24">
        <f t="shared" si="8"/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/>
      <c r="K47" s="24">
        <f t="shared" si="0"/>
        <v>0</v>
      </c>
      <c r="L47" s="26">
        <v>0</v>
      </c>
      <c r="M47" s="25">
        <f t="shared" si="1"/>
        <v>0</v>
      </c>
    </row>
    <row r="48" spans="2:13" ht="38.25" x14ac:dyDescent="0.2">
      <c r="B48" s="27" t="s">
        <v>73</v>
      </c>
      <c r="C48" s="23" t="s">
        <v>74</v>
      </c>
      <c r="D48" s="24">
        <f t="shared" si="8"/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f t="shared" si="0"/>
        <v>0</v>
      </c>
      <c r="L48" s="26">
        <v>0</v>
      </c>
      <c r="M48" s="25">
        <f t="shared" si="1"/>
        <v>0</v>
      </c>
    </row>
    <row r="49" spans="2:13" s="30" customFormat="1" ht="51" x14ac:dyDescent="0.2">
      <c r="B49" s="29" t="s">
        <v>101</v>
      </c>
      <c r="C49" s="15" t="s">
        <v>103</v>
      </c>
      <c r="D49" s="24">
        <f>E49+F49+G49+H49</f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24">
        <f t="shared" si="0"/>
        <v>0</v>
      </c>
      <c r="L49" s="20">
        <v>0</v>
      </c>
      <c r="M49" s="25">
        <f t="shared" si="1"/>
        <v>0</v>
      </c>
    </row>
    <row r="50" spans="2:13" s="30" customFormat="1" ht="102" x14ac:dyDescent="0.2">
      <c r="B50" s="29" t="s">
        <v>102</v>
      </c>
      <c r="C50" s="15" t="s">
        <v>104</v>
      </c>
      <c r="D50" s="24">
        <f t="shared" si="8"/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24">
        <f t="shared" si="0"/>
        <v>0</v>
      </c>
      <c r="L50" s="20">
        <v>0</v>
      </c>
      <c r="M50" s="25">
        <f t="shared" si="1"/>
        <v>0</v>
      </c>
    </row>
    <row r="51" spans="2:13" ht="26.25" customHeight="1" x14ac:dyDescent="0.2">
      <c r="B51" s="13" t="s">
        <v>75</v>
      </c>
      <c r="C51" s="28" t="s">
        <v>76</v>
      </c>
      <c r="D51" s="24">
        <f>E51+F51+G51+H51</f>
        <v>14637.999999999996</v>
      </c>
      <c r="E51" s="12">
        <f>E5+E9+E27+E40+E45+E46+E47+E48+E49+E50</f>
        <v>13913.779999999997</v>
      </c>
      <c r="F51" s="12">
        <f t="shared" ref="F51:H51" si="9">F5+F9+F27+F40+F45+F46+F47+F48+F49+F50</f>
        <v>659.30000000000007</v>
      </c>
      <c r="G51" s="12">
        <f t="shared" si="9"/>
        <v>0</v>
      </c>
      <c r="H51" s="12">
        <f t="shared" si="9"/>
        <v>64.92</v>
      </c>
      <c r="I51" s="12"/>
      <c r="J51" s="12"/>
      <c r="K51" s="12">
        <f>K5+K9+K27+K40+K45+K46+K47+K48+K49+K50</f>
        <v>0</v>
      </c>
      <c r="L51" s="12">
        <f t="shared" ref="L51:M51" si="10">L5+L9+L27+L40+L45+L46+L47+L48+L49+L50</f>
        <v>0</v>
      </c>
      <c r="M51" s="12">
        <f t="shared" si="10"/>
        <v>0</v>
      </c>
    </row>
    <row r="52" spans="2:13" ht="26.25" customHeight="1" x14ac:dyDescent="0.2">
      <c r="B52" s="35"/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</row>
    <row r="53" spans="2:13" ht="3" hidden="1" customHeight="1" x14ac:dyDescent="0.2">
      <c r="C53" s="9"/>
      <c r="D53" s="9"/>
      <c r="E53" s="9"/>
      <c r="F53" s="9"/>
      <c r="G53" s="9"/>
      <c r="H53" s="9"/>
      <c r="I53" s="9"/>
      <c r="J53" s="9"/>
      <c r="K53" s="5"/>
      <c r="L53" s="5"/>
      <c r="M53" s="5"/>
    </row>
    <row r="54" spans="2:13" ht="3" hidden="1" customHeight="1" x14ac:dyDescent="0.2">
      <c r="C54" s="9"/>
      <c r="D54" s="9"/>
      <c r="E54" s="9"/>
      <c r="F54" s="9"/>
      <c r="G54" s="9"/>
      <c r="H54" s="9"/>
      <c r="I54" s="9"/>
      <c r="J54" s="9"/>
      <c r="K54" s="5"/>
      <c r="L54" s="5"/>
      <c r="M54" s="5"/>
    </row>
    <row r="55" spans="2:13" ht="14.25" customHeight="1" x14ac:dyDescent="0.25">
      <c r="C55" s="11" t="s">
        <v>110</v>
      </c>
      <c r="D55" s="11"/>
      <c r="E55" s="11"/>
      <c r="F55" s="11"/>
      <c r="G55" s="11"/>
      <c r="H55" s="11"/>
      <c r="I55" s="11"/>
      <c r="J55" s="39" t="s">
        <v>111</v>
      </c>
      <c r="K55" s="40"/>
      <c r="L55" s="5"/>
      <c r="M55" s="5"/>
    </row>
    <row r="56" spans="2:13" s="3" customFormat="1" ht="15.75" x14ac:dyDescent="0.25">
      <c r="B56" s="2"/>
      <c r="C56" s="11"/>
      <c r="D56" s="11"/>
      <c r="E56" s="11"/>
      <c r="F56" s="11"/>
      <c r="G56" s="11"/>
      <c r="H56" s="11"/>
      <c r="I56" s="11"/>
      <c r="J56" s="39"/>
      <c r="K56" s="40"/>
      <c r="L56" s="42"/>
      <c r="M56" s="42"/>
    </row>
    <row r="57" spans="2:13" s="3" customFormat="1" ht="16.5" customHeight="1" x14ac:dyDescent="0.25">
      <c r="B57" s="2"/>
      <c r="C57" s="11" t="s">
        <v>77</v>
      </c>
      <c r="D57" s="11"/>
      <c r="E57" s="11"/>
      <c r="F57" s="11"/>
      <c r="G57" s="11"/>
      <c r="H57" s="11"/>
      <c r="I57" s="11"/>
      <c r="J57" s="39" t="s">
        <v>112</v>
      </c>
      <c r="K57" s="40"/>
      <c r="L57" s="5"/>
      <c r="M57" s="5"/>
    </row>
    <row r="58" spans="2:13" s="3" customFormat="1" ht="15.75" customHeight="1" x14ac:dyDescent="0.25">
      <c r="B58" s="2"/>
      <c r="C58" s="38" t="s">
        <v>114</v>
      </c>
      <c r="J58" s="39" t="s">
        <v>113</v>
      </c>
      <c r="K58" s="41"/>
      <c r="L58" s="4"/>
      <c r="M58" s="4"/>
    </row>
    <row r="59" spans="2:13" s="3" customFormat="1" ht="14.25" customHeight="1" x14ac:dyDescent="0.2">
      <c r="B59" s="2"/>
      <c r="C59" s="32"/>
      <c r="D59" s="33"/>
      <c r="E59" s="33"/>
      <c r="F59" s="33"/>
      <c r="G59" s="33"/>
      <c r="H59" s="33"/>
      <c r="I59" s="34"/>
      <c r="K59" s="4"/>
      <c r="L59" s="4"/>
      <c r="M59" s="4"/>
    </row>
    <row r="60" spans="2:13" x14ac:dyDescent="0.2">
      <c r="C60" s="34"/>
      <c r="D60" s="34"/>
      <c r="E60" s="34"/>
      <c r="F60" s="34"/>
      <c r="G60" s="34"/>
      <c r="H60" s="34"/>
      <c r="I60" s="34"/>
    </row>
    <row r="61" spans="2:13" x14ac:dyDescent="0.2">
      <c r="C61" s="34"/>
      <c r="D61" s="34"/>
      <c r="E61" s="34"/>
      <c r="F61" s="34"/>
      <c r="G61" s="34"/>
      <c r="H61" s="34"/>
      <c r="I61" s="34"/>
    </row>
  </sheetData>
  <mergeCells count="11">
    <mergeCell ref="B3:B4"/>
    <mergeCell ref="C3:C4"/>
    <mergeCell ref="I3:I4"/>
    <mergeCell ref="J3:J4"/>
    <mergeCell ref="K3:K4"/>
    <mergeCell ref="D3:H3"/>
    <mergeCell ref="L56:M56"/>
    <mergeCell ref="L3:L4"/>
    <mergeCell ref="M3:M4"/>
    <mergeCell ref="C1:K1"/>
    <mergeCell ref="E2:F2"/>
  </mergeCells>
  <pageMargins left="0" right="0" top="0" bottom="0" header="0" footer="0"/>
  <pageSetup paperSize="9" scale="62" fitToWidth="2" orientation="portrait" r:id="rId1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Усть-Лабинское гп на 2022 г</vt:lpstr>
      <vt:lpstr>'Усть-Лабинское гп на 2022 г'!Область_печати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Зав_сектором_дох</dc:creator>
  <cp:lastModifiedBy>Edward</cp:lastModifiedBy>
  <cp:lastPrinted>2021-10-08T06:06:14Z</cp:lastPrinted>
  <dcterms:created xsi:type="dcterms:W3CDTF">2017-09-13T14:22:17Z</dcterms:created>
  <dcterms:modified xsi:type="dcterms:W3CDTF">2021-11-16T07:35:13Z</dcterms:modified>
</cp:coreProperties>
</file>